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L13" i="1" l="1"/>
  <c r="K13" i="1"/>
  <c r="K12" i="1"/>
  <c r="L12" i="1"/>
  <c r="L16" i="1" l="1"/>
  <c r="M16" i="1" s="1"/>
  <c r="E7" i="1"/>
  <c r="C7" i="1" s="1"/>
  <c r="M12" i="1" l="1"/>
  <c r="M13" i="1"/>
</calcChain>
</file>

<file path=xl/sharedStrings.xml><?xml version="1.0" encoding="utf-8"?>
<sst xmlns="http://schemas.openxmlformats.org/spreadsheetml/2006/main" count="47" uniqueCount="47">
  <si>
    <t xml:space="preserve">Category: </t>
  </si>
  <si>
    <t xml:space="preserve">Period: </t>
  </si>
  <si>
    <t>Paid by:</t>
  </si>
  <si>
    <t xml:space="preserve">TOTAL Budget for Compensation: </t>
  </si>
  <si>
    <t>WB</t>
  </si>
  <si>
    <t>AIIB</t>
  </si>
  <si>
    <t>N</t>
  </si>
  <si>
    <t>Description</t>
  </si>
  <si>
    <t>Amount eligible for WB (45%)</t>
  </si>
  <si>
    <t>Amount eligible for AIIB (45%)</t>
  </si>
  <si>
    <t>Pending confirmations (out of selected cases)</t>
  </si>
  <si>
    <t>a</t>
  </si>
  <si>
    <t>b</t>
  </si>
  <si>
    <t>c</t>
  </si>
  <si>
    <t>d</t>
  </si>
  <si>
    <t>e</t>
  </si>
  <si>
    <t>f</t>
  </si>
  <si>
    <t>j</t>
  </si>
  <si>
    <t>k</t>
  </si>
  <si>
    <t>Supporting documents</t>
  </si>
  <si>
    <t>g</t>
  </si>
  <si>
    <t>h</t>
  </si>
  <si>
    <t>i</t>
  </si>
  <si>
    <t>Number of Beneficiaries received compensations</t>
  </si>
  <si>
    <t>Current Claim / TOTAL Category budget (%)</t>
  </si>
  <si>
    <t>Amount paid within reporting period (GEL)</t>
  </si>
  <si>
    <t>1EUR : 3.77</t>
  </si>
  <si>
    <t xml:space="preserve">Current rate EUR: GEL </t>
  </si>
  <si>
    <t>TOTAL Claim</t>
  </si>
  <si>
    <t>TOTAL</t>
  </si>
  <si>
    <t>Quantity of Beneficiaries  eligible for compensation, but transfer was returned</t>
  </si>
  <si>
    <t>01.05.2020 - 31.05.2020</t>
  </si>
  <si>
    <t>the Social Service Agency</t>
  </si>
  <si>
    <t>One-off and Unemployment Benefits for the Second component of the Georgia  Emergency Covid-19 Response Project (P173911)</t>
  </si>
  <si>
    <t xml:space="preserve">Reimbursement Report N2  </t>
  </si>
  <si>
    <t>l</t>
  </si>
  <si>
    <t>m</t>
  </si>
  <si>
    <t>n</t>
  </si>
  <si>
    <t>22644 ( households)</t>
  </si>
  <si>
    <t>70047 (houoseholds)</t>
  </si>
  <si>
    <t>Families with a rating score of 100001 registered in the database, who have 3 or more children from 0 to 16 years old; (100 GEL)</t>
  </si>
  <si>
    <t>Families registered in the database with a rating score higher than 65000 and less than 100001</t>
  </si>
  <si>
    <t>enclosed to the application:  a) SSA application b) payment orders for selected beneficieries  c) expenditure reimbursement form d) payment order ot the total amount</t>
  </si>
  <si>
    <t>Returned payments within the reporting period (GEL)</t>
  </si>
  <si>
    <t>Number of cases ramdomly checked by the WB-PIU</t>
  </si>
  <si>
    <t>The number of  immediate confirmations by  beneficiaries out of selected  ramdom cases to the PIU</t>
  </si>
  <si>
    <t xml:space="preserve">The number of  applications  PIU has requested additional verifications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</si>
</sst>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[$EUR]\ * #,##0.00_);_([$EUR]\ * \(#,##0.00\);_([$EUR]\ 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8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3" fontId="0" fillId="0" borderId="0" xfId="1" applyFont="1"/>
    <xf numFmtId="164" fontId="0" fillId="0" borderId="0" xfId="1" applyNumberFormat="1" applyFont="1"/>
    <xf numFmtId="43" fontId="0" fillId="0" borderId="2" xfId="1" applyFont="1" applyBorder="1" applyAlignment="1">
      <alignment horizontal="center" vertical="center"/>
    </xf>
    <xf numFmtId="10" fontId="0" fillId="0" borderId="2" xfId="2" applyNumberFormat="1" applyFont="1" applyBorder="1" applyAlignment="1">
      <alignment horizontal="center" vertical="center"/>
    </xf>
    <xf numFmtId="0" fontId="5" fillId="0" borderId="0" xfId="0" applyFont="1"/>
    <xf numFmtId="43" fontId="0" fillId="0" borderId="2" xfId="1" applyFont="1" applyBorder="1" applyAlignment="1">
      <alignment vertical="center"/>
    </xf>
    <xf numFmtId="3" fontId="0" fillId="0" borderId="2" xfId="1" applyNumberFormat="1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9" fillId="0" borderId="0" xfId="0" applyFont="1"/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7" fillId="2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/>
    </xf>
    <xf numFmtId="43" fontId="2" fillId="0" borderId="8" xfId="0" applyNumberFormat="1" applyFont="1" applyBorder="1" applyAlignment="1">
      <alignment vertical="center"/>
    </xf>
    <xf numFmtId="3" fontId="0" fillId="0" borderId="6" xfId="1" applyNumberFormat="1" applyFont="1" applyBorder="1" applyAlignment="1">
      <alignment horizontal="center" vertical="center"/>
    </xf>
    <xf numFmtId="43" fontId="0" fillId="0" borderId="12" xfId="1" applyFont="1" applyBorder="1" applyAlignment="1">
      <alignment vertical="center"/>
    </xf>
    <xf numFmtId="43" fontId="0" fillId="0" borderId="6" xfId="1" applyFont="1" applyBorder="1" applyAlignment="1">
      <alignment horizontal="center" vertical="center"/>
    </xf>
    <xf numFmtId="43" fontId="0" fillId="0" borderId="6" xfId="1" applyFont="1" applyBorder="1" applyAlignment="1">
      <alignment vertical="center"/>
    </xf>
    <xf numFmtId="10" fontId="0" fillId="0" borderId="6" xfId="2" applyNumberFormat="1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/>
    <xf numFmtId="43" fontId="0" fillId="0" borderId="0" xfId="0" applyNumberFormat="1" applyFont="1"/>
    <xf numFmtId="0" fontId="0" fillId="0" borderId="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43" fontId="0" fillId="0" borderId="2" xfId="0" applyNumberFormat="1" applyFont="1" applyBorder="1" applyAlignment="1">
      <alignment vertical="center"/>
    </xf>
    <xf numFmtId="0" fontId="0" fillId="0" borderId="1" xfId="0" applyFont="1" applyBorder="1"/>
    <xf numFmtId="0" fontId="0" fillId="0" borderId="7" xfId="0" applyFont="1" applyBorder="1"/>
    <xf numFmtId="0" fontId="0" fillId="0" borderId="10" xfId="0" applyFont="1" applyBorder="1"/>
    <xf numFmtId="0" fontId="0" fillId="0" borderId="9" xfId="0" applyFont="1" applyBorder="1"/>
    <xf numFmtId="43" fontId="0" fillId="0" borderId="8" xfId="0" applyNumberFormat="1" applyFont="1" applyBorder="1" applyAlignment="1">
      <alignment vertical="center"/>
    </xf>
    <xf numFmtId="0" fontId="0" fillId="0" borderId="11" xfId="0" applyFont="1" applyBorder="1"/>
    <xf numFmtId="0" fontId="0" fillId="0" borderId="0" xfId="0" applyFont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zoomScale="62" zoomScaleNormal="62" workbookViewId="0">
      <selection activeCell="G12" sqref="G12:G13"/>
    </sheetView>
  </sheetViews>
  <sheetFormatPr defaultRowHeight="14.4" x14ac:dyDescent="0.3"/>
  <cols>
    <col min="1" max="1" width="12.109375" style="26" customWidth="1"/>
    <col min="2" max="2" width="22.33203125" style="26" customWidth="1"/>
    <col min="3" max="3" width="27.33203125" style="26" bestFit="1" customWidth="1"/>
    <col min="4" max="4" width="45.5546875" style="26" customWidth="1"/>
    <col min="5" max="5" width="22.5546875" style="26" bestFit="1" customWidth="1"/>
    <col min="6" max="6" width="21.109375" style="26" customWidth="1"/>
    <col min="7" max="7" width="18.77734375" style="26" customWidth="1"/>
    <col min="8" max="9" width="19.77734375" style="26" customWidth="1"/>
    <col min="10" max="10" width="19.44140625" style="26" customWidth="1"/>
    <col min="11" max="11" width="15.21875" style="26" customWidth="1"/>
    <col min="12" max="12" width="14.44140625" style="26" customWidth="1"/>
    <col min="13" max="13" width="25" style="26" customWidth="1"/>
    <col min="14" max="14" width="30.44140625" style="26" customWidth="1"/>
    <col min="15" max="15" width="13.6640625" style="26" bestFit="1" customWidth="1"/>
    <col min="16" max="16384" width="8.88671875" style="26"/>
  </cols>
  <sheetData>
    <row r="1" spans="1:15" ht="37.799999999999997" customHeight="1" x14ac:dyDescent="0.3">
      <c r="A1" s="15" t="s">
        <v>34</v>
      </c>
      <c r="B1" s="15"/>
      <c r="C1" s="15"/>
      <c r="D1" s="25"/>
      <c r="E1" s="14"/>
    </row>
    <row r="2" spans="1:15" ht="21" x14ac:dyDescent="0.4">
      <c r="A2" s="3"/>
    </row>
    <row r="3" spans="1:15" ht="18" x14ac:dyDescent="0.35">
      <c r="A3" s="11" t="s">
        <v>1</v>
      </c>
      <c r="B3" s="2" t="s">
        <v>31</v>
      </c>
    </row>
    <row r="4" spans="1:15" ht="18" x14ac:dyDescent="0.35">
      <c r="A4" s="11" t="s">
        <v>0</v>
      </c>
      <c r="B4" s="16" t="s">
        <v>33</v>
      </c>
      <c r="F4" s="8"/>
    </row>
    <row r="5" spans="1:15" ht="18" x14ac:dyDescent="0.35">
      <c r="A5" s="11" t="s">
        <v>2</v>
      </c>
      <c r="B5" s="8" t="s">
        <v>32</v>
      </c>
    </row>
    <row r="6" spans="1:15" ht="15.6" x14ac:dyDescent="0.3">
      <c r="C6" s="12" t="s">
        <v>29</v>
      </c>
      <c r="D6" s="12" t="s">
        <v>4</v>
      </c>
      <c r="E6" s="12" t="s">
        <v>5</v>
      </c>
    </row>
    <row r="7" spans="1:15" x14ac:dyDescent="0.3">
      <c r="A7" s="1" t="s">
        <v>3</v>
      </c>
      <c r="C7" s="5">
        <f>E7+D7</f>
        <v>97466666.666666672</v>
      </c>
      <c r="D7" s="5">
        <v>43860000</v>
      </c>
      <c r="E7" s="5">
        <f>D7/0.45*55%</f>
        <v>53606666.666666672</v>
      </c>
      <c r="N7" s="27"/>
      <c r="O7" s="27"/>
    </row>
    <row r="8" spans="1:15" x14ac:dyDescent="0.3">
      <c r="A8" s="1" t="s">
        <v>27</v>
      </c>
      <c r="C8" s="5" t="s">
        <v>26</v>
      </c>
      <c r="E8" s="4"/>
      <c r="F8" s="4"/>
      <c r="N8" s="27"/>
      <c r="O8" s="27"/>
    </row>
    <row r="9" spans="1:15" ht="15" thickBot="1" x14ac:dyDescent="0.35"/>
    <row r="10" spans="1:15" ht="132.6" customHeight="1" thickBot="1" x14ac:dyDescent="0.35">
      <c r="A10" s="13" t="s">
        <v>6</v>
      </c>
      <c r="B10" s="13" t="s">
        <v>7</v>
      </c>
      <c r="C10" s="17" t="s">
        <v>25</v>
      </c>
      <c r="D10" s="17" t="s">
        <v>43</v>
      </c>
      <c r="E10" s="17" t="s">
        <v>23</v>
      </c>
      <c r="F10" s="17" t="s">
        <v>30</v>
      </c>
      <c r="G10" s="43" t="s">
        <v>44</v>
      </c>
      <c r="H10" s="43" t="s">
        <v>45</v>
      </c>
      <c r="I10" s="43" t="s">
        <v>46</v>
      </c>
      <c r="J10" s="17" t="s">
        <v>10</v>
      </c>
      <c r="K10" s="17" t="s">
        <v>8</v>
      </c>
      <c r="L10" s="17" t="s">
        <v>9</v>
      </c>
      <c r="M10" s="17" t="s">
        <v>24</v>
      </c>
      <c r="N10" s="17" t="s">
        <v>19</v>
      </c>
    </row>
    <row r="11" spans="1:15" ht="16.2" thickBot="1" x14ac:dyDescent="0.35">
      <c r="A11" s="18" t="s">
        <v>11</v>
      </c>
      <c r="B11" s="18" t="s">
        <v>12</v>
      </c>
      <c r="C11" s="18" t="s">
        <v>13</v>
      </c>
      <c r="D11" s="18" t="s">
        <v>14</v>
      </c>
      <c r="E11" s="18" t="s">
        <v>15</v>
      </c>
      <c r="F11" s="18" t="s">
        <v>16</v>
      </c>
      <c r="G11" s="18" t="s">
        <v>20</v>
      </c>
      <c r="H11" s="18" t="s">
        <v>21</v>
      </c>
      <c r="I11" s="18" t="s">
        <v>22</v>
      </c>
      <c r="J11" s="18" t="s">
        <v>17</v>
      </c>
      <c r="K11" s="18" t="s">
        <v>18</v>
      </c>
      <c r="L11" s="18" t="s">
        <v>35</v>
      </c>
      <c r="M11" s="18" t="s">
        <v>36</v>
      </c>
      <c r="N11" s="18" t="s">
        <v>37</v>
      </c>
    </row>
    <row r="12" spans="1:15" ht="120.6" customHeight="1" thickBot="1" x14ac:dyDescent="0.35">
      <c r="A12" s="28">
        <v>1</v>
      </c>
      <c r="B12" s="42" t="s">
        <v>40</v>
      </c>
      <c r="C12" s="22">
        <v>2264400</v>
      </c>
      <c r="D12" s="23">
        <v>0</v>
      </c>
      <c r="E12" s="20" t="s">
        <v>38</v>
      </c>
      <c r="F12" s="23">
        <v>0</v>
      </c>
      <c r="G12" s="45">
        <v>10</v>
      </c>
      <c r="H12" s="45">
        <v>4</v>
      </c>
      <c r="I12" s="45">
        <v>6</v>
      </c>
      <c r="J12" s="45">
        <v>0</v>
      </c>
      <c r="K12" s="23">
        <f>(C12-D12)*45%</f>
        <v>1018980</v>
      </c>
      <c r="L12" s="23">
        <f>(C12-D12)*55%</f>
        <v>1245420</v>
      </c>
      <c r="M12" s="24">
        <f>(C12-D12)/(C7*3.77)</f>
        <v>6.1624822651286156E-3</v>
      </c>
      <c r="N12" s="39" t="s">
        <v>42</v>
      </c>
    </row>
    <row r="13" spans="1:15" ht="89.4" customHeight="1" x14ac:dyDescent="0.3">
      <c r="A13" s="29">
        <v>2</v>
      </c>
      <c r="B13" s="30" t="s">
        <v>41</v>
      </c>
      <c r="C13" s="6">
        <v>7932375</v>
      </c>
      <c r="D13" s="21">
        <v>0</v>
      </c>
      <c r="E13" s="10" t="s">
        <v>39</v>
      </c>
      <c r="F13" s="21">
        <v>0</v>
      </c>
      <c r="G13" s="44"/>
      <c r="H13" s="44"/>
      <c r="I13" s="44"/>
      <c r="J13" s="44"/>
      <c r="K13" s="31">
        <f>(C13-D13)*45%</f>
        <v>3569568.75</v>
      </c>
      <c r="L13" s="9">
        <f>((C13-D13)*55%)</f>
        <v>4362806.25</v>
      </c>
      <c r="M13" s="7">
        <f>(K13+L13)/(C7*3.77)</f>
        <v>2.1587670136835189E-2</v>
      </c>
      <c r="N13" s="40"/>
    </row>
    <row r="14" spans="1:15" x14ac:dyDescent="0.3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</row>
    <row r="15" spans="1:15" ht="15" thickBot="1" x14ac:dyDescent="0.3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</row>
    <row r="16" spans="1:15" ht="48" customHeight="1" thickBot="1" x14ac:dyDescent="0.35">
      <c r="A16" s="34"/>
      <c r="B16" s="34"/>
      <c r="C16" s="34"/>
      <c r="D16" s="34"/>
      <c r="E16" s="34"/>
      <c r="F16" s="34"/>
      <c r="G16" s="34"/>
      <c r="H16" s="34"/>
      <c r="I16" s="35"/>
      <c r="J16" s="41" t="s">
        <v>28</v>
      </c>
      <c r="K16" s="36">
        <f>SUM(K12:K15)</f>
        <v>4588548.75</v>
      </c>
      <c r="L16" s="36">
        <f>SUM(L12:L15)</f>
        <v>5608226.25</v>
      </c>
      <c r="M16" s="19">
        <f>K16+L16</f>
        <v>10196775</v>
      </c>
      <c r="N16" s="37"/>
    </row>
    <row r="19" spans="5:8" x14ac:dyDescent="0.3">
      <c r="E19" s="27"/>
    </row>
    <row r="21" spans="5:8" ht="16.8" customHeight="1" x14ac:dyDescent="0.3">
      <c r="H21" s="38"/>
    </row>
  </sheetData>
  <mergeCells count="6">
    <mergeCell ref="A1:C1"/>
    <mergeCell ref="N12:N13"/>
    <mergeCell ref="G12:G13"/>
    <mergeCell ref="H12:H13"/>
    <mergeCell ref="I12:I13"/>
    <mergeCell ref="J12:J13"/>
  </mergeCells>
  <pageMargins left="0.7" right="0.7" top="0.75" bottom="0.75" header="0.3" footer="0.3"/>
  <pageSetup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2020-11-22T19:30:40Z</dcterms:modified>
</cp:coreProperties>
</file>